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2920"/>
  </bookViews>
  <sheets>
    <sheet name="表清单" sheetId="1" r:id="rId1"/>
    <sheet name="初始数据" sheetId="2" r:id="rId2"/>
  </sheets>
  <calcPr calcId="144525"/>
</workbook>
</file>

<file path=xl/sharedStrings.xml><?xml version="1.0" encoding="utf-8"?>
<sst xmlns="http://schemas.openxmlformats.org/spreadsheetml/2006/main" count="4" uniqueCount="4">
  <si>
    <t>数据表清单</t>
  </si>
  <si>
    <t>组织</t>
  </si>
  <si>
    <t>科目</t>
  </si>
  <si>
    <t>订单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</si>
</sst>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2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4">
    <xf numFmtId="0" fontId="0" fillId="0" borderId="0" xfId="0"/>
    <xf numFmtId="0" fontId="1" fillId="0" borderId="0" xfId="4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top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initdata\order.xlsx" TargetMode="External"/><Relationship Id="rId2" Type="http://schemas.openxmlformats.org/officeDocument/2006/relationships/hyperlink" Target="initdata\subjectdata.xlsx" TargetMode="External"/><Relationship Id="rId1" Type="http://schemas.openxmlformats.org/officeDocument/2006/relationships/hyperlink" Target="initdata\organ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0"/>
  <sheetViews>
    <sheetView tabSelected="1" zoomScale="140" zoomScaleNormal="140" topLeftCell="A72" workbookViewId="0">
      <selection activeCell="B79" sqref="B79"/>
    </sheetView>
  </sheetViews>
  <sheetFormatPr defaultColWidth="11" defaultRowHeight="17.6" outlineLevelCol="2"/>
  <cols>
    <col min="1" max="1" width="40.975" style="2" customWidth="1"/>
    <col min="2" max="2" width="18.35" style="1" customWidth="1"/>
  </cols>
  <sheetData>
    <row r="1" spans="1:2">
      <c r="A1" s="3" t="s">
        <v>0</v>
      </c>
      <c r="B1"/>
    </row>
    <row r="2" spans="1:3">
      <c r="A2" s="2" t="str">
        <f>HYPERLINK("models/acc_detail.xlsx","账户明细表")</f>
        <v>账户明细表</v>
      </c>
      <c r="C2" s="1"/>
    </row>
    <row r="3" spans="1:1">
      <c r="A3" s="2" t="str">
        <f>HYPERLINK("models/contract.xlsx","合同表")</f>
        <v>合同表</v>
      </c>
    </row>
    <row r="4" spans="1:1">
      <c r="A4" s="2" t="str">
        <f>HYPERLINK("models/lease_contract.xlsx","租赁-合同表")</f>
        <v>租赁-合同表</v>
      </c>
    </row>
    <row r="5" spans="1:1">
      <c r="A5" s="2" t="str">
        <f>HYPERLINK("models/saleprotocol.xlsx","销售协议")</f>
        <v>销售协议</v>
      </c>
    </row>
    <row r="6" spans="1:1">
      <c r="A6" s="2" t="str">
        <f>HYPERLINK("models/specificdata.xlsx","产品规格数据")</f>
        <v>产品规格数据</v>
      </c>
    </row>
    <row r="7" spans="1:1">
      <c r="A7" s="2" t="str">
        <f>HYPERLINK("models/account_config.xlsx","账户配置表")</f>
        <v>账户配置表</v>
      </c>
    </row>
    <row r="8" spans="1:1">
      <c r="A8" s="2" t="str">
        <f>HYPERLINK("models/message.xlsx","消息")</f>
        <v>消息</v>
      </c>
    </row>
    <row r="9" spans="1:1">
      <c r="A9" s="2" t="str">
        <f>HYPERLINK("models/org_type_subject.xlsx","机构类型科目对照表")</f>
        <v>机构类型科目对照表</v>
      </c>
    </row>
    <row r="10" spans="1:1">
      <c r="A10" s="2" t="str">
        <f>HYPERLINK("models/order.xlsx","订单")</f>
        <v>订单</v>
      </c>
    </row>
    <row r="11" spans="1:1">
      <c r="A11" s="2" t="str">
        <f>HYPERLINK("models/accounting_config.xlsx","记账配置表")</f>
        <v>记账配置表</v>
      </c>
    </row>
    <row r="12" spans="1:1">
      <c r="A12" s="2" t="str">
        <f>HYPERLINK("models/ledger.xlsx","总账表")</f>
        <v>总账表</v>
      </c>
    </row>
    <row r="13" spans="1:1">
      <c r="A13" s="2" t="str">
        <f>HYPERLINK("models/reseller.xlsx","分销商属性表")</f>
        <v>分销商属性表</v>
      </c>
    </row>
    <row r="14" spans="1:1">
      <c r="A14" s="2" t="str">
        <f>HYPERLINK("models/jncs_bill.xlsx","济南超算账单表")</f>
        <v>济南超算账单表</v>
      </c>
    </row>
    <row r="15" spans="1:1">
      <c r="A15" s="2" t="str">
        <f>HYPERLINK("models/product.xlsx","产品")</f>
        <v>产品</v>
      </c>
    </row>
    <row r="16" spans="1:1">
      <c r="A16" s="2" t="str">
        <f>HYPERLINK("models/buy_log.xlsx","回佣产品购买信息表")</f>
        <v>回佣产品购买信息表</v>
      </c>
    </row>
    <row r="17" spans="1:1">
      <c r="A17" s="2" t="str">
        <f>HYPERLINK("models/apv_content_template.xlsx","内容模板表")</f>
        <v>内容模板表</v>
      </c>
    </row>
    <row r="18" spans="1:1">
      <c r="A18" s="2" t="str">
        <f>HYPERLINK("models/data_op.xlsx","数据操作日志表")</f>
        <v>数据操作日志表</v>
      </c>
    </row>
    <row r="19" spans="1:1">
      <c r="A19" s="2" t="str">
        <f>HYPERLINK("models/customer.xlsx","客户属性表")</f>
        <v>客户属性表</v>
      </c>
    </row>
    <row r="20" spans="1:1">
      <c r="A20" s="2" t="str">
        <f>HYPERLINK("models/promote_discount.xlsx","促销产品折扣")</f>
        <v>促销产品折扣</v>
      </c>
    </row>
    <row r="21" spans="1:1">
      <c r="A21" s="2" t="str">
        <f>HYPERLINK("models/invoice.xlsx","发票")</f>
        <v>发票</v>
      </c>
    </row>
    <row r="22" spans="1:1">
      <c r="A22" s="2" t="str">
        <f>HYPERLINK("models/userdepartment.xlsx","用户部门表")</f>
        <v>用户部门表</v>
      </c>
    </row>
    <row r="23" spans="1:1">
      <c r="A23" s="2" t="str">
        <f>HYPERLINK("models/subject.xlsx","科目表")</f>
        <v>科目表</v>
      </c>
    </row>
    <row r="24" spans="1:1">
      <c r="A24" s="2" t="str">
        <f>HYPERLINK("models/organization.xlsx","机构")</f>
        <v>机构</v>
      </c>
    </row>
    <row r="25" spans="1:1">
      <c r="A25" s="2" t="str">
        <f>HYPERLINK("models/lease_server_data.xlsx","服务器数据表")</f>
        <v>服务器数据表</v>
      </c>
    </row>
    <row r="26" spans="1:1">
      <c r="A26" s="2" t="str">
        <f>HYPERLINK("models/bill_detail.xlsx","账单明细")</f>
        <v>账单明细</v>
      </c>
    </row>
    <row r="27" spans="1:1">
      <c r="A27" s="2" t="str">
        <f>HYPERLINK("models/acc_balance.xlsx","账户余额表")</f>
        <v>账户余额表</v>
      </c>
    </row>
    <row r="28" spans="1:1">
      <c r="A28" s="2" t="str">
        <f>HYPERLINK("models/resource_using.xlsx","资源使用日志")</f>
        <v>资源使用日志</v>
      </c>
    </row>
    <row r="29" spans="1:1">
      <c r="A29" s="2" t="str">
        <f>HYPERLINK("models/issue_detail.xlsx","工单明细")</f>
        <v>工单明细</v>
      </c>
    </row>
    <row r="30" spans="1:1">
      <c r="A30" s="2" t="str">
        <f>HYPERLINK("models/lease_store_data.xlsx","机房数据表")</f>
        <v>机房数据表</v>
      </c>
    </row>
    <row r="31" spans="1:1">
      <c r="A31" s="2" t="str">
        <f>HYPERLINK("models/department.xlsx","部门表")</f>
        <v>部门表</v>
      </c>
    </row>
    <row r="32" spans="1:1">
      <c r="A32" s="2" t="str">
        <f>HYPERLINK("models/appcodes.xlsx","应用编码表")</f>
        <v>应用编码表</v>
      </c>
    </row>
    <row r="33" spans="1:1">
      <c r="A33" s="2" t="str">
        <f>HYPERLINK("models/provider_settle_data.xlsx","提供商结算数据")</f>
        <v>提供商结算数据</v>
      </c>
    </row>
    <row r="34" spans="1:1">
      <c r="A34" s="2" t="str">
        <f>HYPERLINK("models/org_roles.xlsx","机构角色")</f>
        <v>机构角色</v>
      </c>
    </row>
    <row r="35" spans="1:1">
      <c r="A35" s="2" t="str">
        <f>HYPERLINK("models/issues.xlsx","工单")</f>
        <v>工单</v>
      </c>
    </row>
    <row r="36" spans="1:1">
      <c r="A36" s="2" t="str">
        <f>HYPERLINK("models/invitecode.xlsx","邀请码表")</f>
        <v>邀请码表</v>
      </c>
    </row>
    <row r="37" spans="1:1">
      <c r="A37" s="2" t="str">
        <f>HYPERLINK("models/order_goods.xlsx","订单商品")</f>
        <v>订单商品</v>
      </c>
    </row>
    <row r="38" spans="1:1">
      <c r="A38" s="2" t="str">
        <f>HYPERLINK("models/zj_order.xlsx","中金订单表")</f>
        <v>中金订单表</v>
      </c>
    </row>
    <row r="39" spans="1:1">
      <c r="A39" s="2" t="str">
        <f>HYPERLINK("models/account.xlsx","机构账户表")</f>
        <v>机构账户表</v>
      </c>
    </row>
    <row r="40" spans="1:1">
      <c r="A40" s="2" t="str">
        <f>HYPERLINK("models/issues_handle.xlsx","工单处理")</f>
        <v>工单处理</v>
      </c>
    </row>
    <row r="41" spans="1:1">
      <c r="A41" s="2" t="str">
        <f>HYPERLINK("models/specification.xlsx","产品规格")</f>
        <v>产品规格</v>
      </c>
    </row>
    <row r="42" spans="1:1">
      <c r="A42" s="2" t="str">
        <f>HYPERLINK("models/product_type.xlsx","产品类型")</f>
        <v>产品类型</v>
      </c>
    </row>
    <row r="43" spans="1:1">
      <c r="A43" s="2" t="str">
        <f>HYPERLINK("models/params.xlsx","参数表")</f>
        <v>参数表</v>
      </c>
    </row>
    <row r="44" spans="1:1">
      <c r="A44" s="2" t="str">
        <f>HYPERLINK("models/apv_send_key.xlsx","审核人配置表表")</f>
        <v>审核人配置表表</v>
      </c>
    </row>
    <row r="45" spans="1:1">
      <c r="A45" s="2" t="str">
        <f>HYPERLINK("models/settle_log.xlsx","结算日志")</f>
        <v>结算日志</v>
      </c>
    </row>
    <row r="46" spans="1:1">
      <c r="A46" s="2" t="str">
        <f>HYPERLINK("models/accounting_log.xlsx","账务流水表")</f>
        <v>账务流水表</v>
      </c>
    </row>
    <row r="47" spans="1:1">
      <c r="A47" s="2" t="str">
        <f>HYPERLINK("models/rebate_cycle.xlsx","返佣周期表")</f>
        <v>返佣周期表</v>
      </c>
    </row>
    <row r="48" spans="1:1">
      <c r="A48" s="2" t="str">
        <f>HYPERLINK("models/product_salemode.xlsx","产品")</f>
        <v>产品</v>
      </c>
    </row>
    <row r="49" spans="1:1">
      <c r="A49" s="2" t="str">
        <f>HYPERLINK("models/promoted_customer.xlsx","促销活动获客清单")</f>
        <v>促销活动获客清单</v>
      </c>
    </row>
    <row r="50" spans="1:1">
      <c r="A50" s="2" t="str">
        <f>HYPERLINK("models/apv_data.xlsx","审批流记录表")</f>
        <v>审批流记录表</v>
      </c>
    </row>
    <row r="51" spans="1:1">
      <c r="A51" s="2" t="str">
        <f>HYPERLINK("models/apv_flow.xlsx","审批流配置表")</f>
        <v>审批流配置表</v>
      </c>
    </row>
    <row r="52" spans="1:1">
      <c r="A52" s="2" t="str">
        <f>HYPERLINK("models/apv_key.xlsx","审批key配置表")</f>
        <v>审批key配置表</v>
      </c>
    </row>
    <row r="53" spans="1:1">
      <c r="A53" s="2" t="str">
        <f>HYPERLINK("models/jncs_usermapping.xlsx","济南超算用户对照表")</f>
        <v>济南超算用户对照表</v>
      </c>
    </row>
    <row r="54" spans="1:1">
      <c r="A54" s="2" t="str">
        <f>HYPERLINK("models/validatecode.xlsx","验证码表")</f>
        <v>验证码表</v>
      </c>
    </row>
    <row r="55" spans="1:1">
      <c r="A55" s="2" t="str">
        <f>HYPERLINK("models/lease_product_data.xlsx","租赁-产品数据表")</f>
        <v>租赁-产品数据表</v>
      </c>
    </row>
    <row r="56" spans="1:1">
      <c r="A56" s="2" t="str">
        <f>HYPERLINK("models/users.xlsx","用户")</f>
        <v>用户</v>
      </c>
    </row>
    <row r="57" spans="1:1">
      <c r="A57" s="2" t="str">
        <f>HYPERLINK("models/invoice_attr.xlsx","开票信息表")</f>
        <v>开票信息表</v>
      </c>
    </row>
    <row r="58" spans="1:1">
      <c r="A58" s="2" t="str">
        <f>HYPERLINK("models/promoting.xlsx","促销活动")</f>
        <v>促销活动</v>
      </c>
    </row>
    <row r="59" spans="1:1">
      <c r="A59" s="2" t="str">
        <f>HYPERLINK("models/permission.xlsx","权限")</f>
        <v>权限</v>
      </c>
    </row>
    <row r="60" spans="1:1">
      <c r="A60" s="2" t="str">
        <f>HYPERLINK("models/cart_goods.xlsx","购物车商品明细")</f>
        <v>购物车商品明细</v>
      </c>
    </row>
    <row r="61" spans="1:1">
      <c r="A61" s="2" t="str">
        <f>HYPERLINK("models/customer_cart.xlsx","客户购物车")</f>
        <v>客户购物车</v>
      </c>
    </row>
    <row r="62" spans="1:1">
      <c r="A62" s="2" t="str">
        <f>HYPERLINK("models/rolepermission.xlsx","角色权限表")</f>
        <v>角色权限表</v>
      </c>
    </row>
    <row r="63" spans="1:1">
      <c r="A63" s="2" t="str">
        <f>HYPERLINK("models/userroles.xlsx","用户角色")</f>
        <v>用户角色</v>
      </c>
    </row>
    <row r="64" spans="1:1">
      <c r="A64" s="2" t="str">
        <f>HYPERLINK("models/customer_goods.xlsx","客户产品持有表")</f>
        <v>客户产品持有表</v>
      </c>
    </row>
    <row r="65" spans="1:1">
      <c r="A65" s="2" t="str">
        <f>HYPERLINK("models/zj_bill.xlsx","中金账单表")</f>
        <v>中金账单表</v>
      </c>
    </row>
    <row r="66" spans="1:1">
      <c r="A66" s="2" t="str">
        <f>HYPERLINK("models/role.xlsx"," 角色")</f>
        <v> 角色</v>
      </c>
    </row>
    <row r="67" spans="1:1">
      <c r="A67" s="2" t="str">
        <f>HYPERLINK("models/lease_bill_data.xlsx","租赁-账单详情表")</f>
        <v>租赁-账单详情表</v>
      </c>
    </row>
    <row r="68" spans="1:1">
      <c r="A68" s="2" t="str">
        <f>HYPERLINK("models/bill.xlsx","账单")</f>
        <v>账单</v>
      </c>
    </row>
    <row r="69" spans="1:1">
      <c r="A69" s="2" t="str">
        <f>HYPERLINK("models/apv_status_history.xlsx","审批状态记录表")</f>
        <v>审批状态记录表</v>
      </c>
    </row>
    <row r="70" spans="1:1">
      <c r="A70" s="2" t="str">
        <f>HYPERLINK("models/appcodes_kv.xlsx","编码键值表")</f>
        <v>编码键值表</v>
      </c>
    </row>
    <row r="71" spans="1:1">
      <c r="A71" s="2" t="str">
        <f>HYPERLINK("models/baidu_users.xlsx","百度用户同步表")</f>
        <v>百度用户同步表</v>
      </c>
    </row>
    <row r="72" spans="1:1">
      <c r="A72" s="2" t="str">
        <f>HYPERLINK("models/jncs_syncinfo.xlsx","济南超算同步信息")</f>
        <v>济南超算同步信息</v>
      </c>
    </row>
    <row r="73" spans="1:1">
      <c r="A73" s="2" t="str">
        <f>HYPERLINK("models/apv_form.xlsx","审批表单表")</f>
        <v>审批表单表</v>
      </c>
    </row>
    <row r="74" spans="1:1">
      <c r="A74" s="2" t="str">
        <f>HYPERLINK("models/recharge_log.xlsx","充值日志")</f>
        <v>充值日志</v>
      </c>
    </row>
    <row r="75" spans="1:1">
      <c r="A75" s="2" t="str">
        <f>HYPERLINK("models/rp_rebate.xlsx","返佣周期阶段表")</f>
        <v>返佣周期阶段表</v>
      </c>
    </row>
    <row r="76" spans="1:1">
      <c r="A76" s="2" t="str">
        <f>HYPERLINK("models/customer_mapping.xlsx","客户同步表")</f>
        <v>客户同步表</v>
      </c>
    </row>
    <row r="77" spans="1:1">
      <c r="A77" s="2" t="str">
        <f>HYPERLINK("models/zj_users.xlsx","中金用户同步表")</f>
        <v>中金用户同步表</v>
      </c>
    </row>
    <row r="78" spans="1:1">
      <c r="A78" s="2" t="str">
        <f>HYPERLINK("models/lease_bill.xlsx","租赁-账单表")</f>
        <v>租赁-账单表</v>
      </c>
    </row>
    <row r="79" spans="1:1">
      <c r="A79" s="2" t="str">
        <f>HYPERLINK("models/product_provider.xlsx","产品供应商")</f>
        <v>产品供应商</v>
      </c>
    </row>
    <row r="80" spans="1:1">
      <c r="A80" s="2" t="str">
        <f>HYPERLINK("models/apv_business.xlsx","业务种类表")</f>
        <v>业务种类表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9" defaultRowHeight="17.6" outlineLevelRow="2"/>
  <sheetData>
    <row r="1" spans="1:1">
      <c r="A1" s="1" t="s">
        <v>1</v>
      </c>
    </row>
    <row r="2" spans="1:1">
      <c r="A2" s="1" t="s">
        <v>2</v>
      </c>
    </row>
    <row r="3" spans="1:1">
      <c r="A3" s="1" t="s">
        <v>3</v>
      </c>
    </row>
  </sheetData>
  <hyperlinks>
    <hyperlink ref="A1" r:id="rId1" display="组织"/>
    <hyperlink ref="A2" r:id="rId2" display="科目"/>
    <hyperlink ref="A3" r:id="rId3" display="订单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表清单</vt:lpstr>
      <vt:lpstr>初始数据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guopc</cp:lastModifiedBy>
  <dcterms:created xsi:type="dcterms:W3CDTF">2023-03-03T04:08:00Z</dcterms:created>
  <dcterms:modified xsi:type="dcterms:W3CDTF">2023-11-13T10:32:49Z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960CA2BE0C60D315E18644657CF9CBF2_42</vt:lpwstr>
  </property>
</Properties>
</file>